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8915" windowHeight="8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<sst xmlns="http://schemas.openxmlformats.org/spreadsheetml/2006/main" count="52" uniqueCount="37">
  <si>
    <t>X</t>
  </si>
  <si>
    <t>Fülle das Wort richtig ins Kästchen!</t>
  </si>
  <si>
    <t>Gesicht</t>
  </si>
  <si>
    <t>Artikel</t>
  </si>
  <si>
    <t>Begleiter</t>
  </si>
  <si>
    <t>Wie heißen die 3 Artikel</t>
  </si>
  <si>
    <t>männlich</t>
  </si>
  <si>
    <t>weiblich</t>
  </si>
  <si>
    <t>der</t>
  </si>
  <si>
    <t>die</t>
  </si>
  <si>
    <t>das</t>
  </si>
  <si>
    <t>Nomen haben verschiedene Artikel ( der, die, das)</t>
  </si>
  <si>
    <t>sächlich</t>
  </si>
  <si>
    <t xml:space="preserve"> Achtung!  Artikel klein schreiben!</t>
  </si>
  <si>
    <t>Wähle den richtigen Artikel für das Nomen!</t>
  </si>
  <si>
    <t>Formelspalten</t>
  </si>
  <si>
    <t>Punkte</t>
  </si>
  <si>
    <t>Summe</t>
  </si>
  <si>
    <t>erledigt</t>
  </si>
  <si>
    <t>Felder</t>
  </si>
  <si>
    <t>richtig</t>
  </si>
  <si>
    <t>Feld</t>
  </si>
  <si>
    <t>Einzel</t>
  </si>
  <si>
    <t>Das Geschlecht des Nomens wird mit dem . . . . . . . . . angezeigt.</t>
  </si>
  <si>
    <t>Baum</t>
  </si>
  <si>
    <t>Zustand</t>
  </si>
  <si>
    <t>Erlebnis</t>
  </si>
  <si>
    <t>Freund</t>
  </si>
  <si>
    <t>Mitte</t>
  </si>
  <si>
    <t>Botschaft</t>
  </si>
  <si>
    <t>Fest</t>
  </si>
  <si>
    <t>Eisstock</t>
  </si>
  <si>
    <t>Fernseher</t>
  </si>
  <si>
    <t>Krankheit</t>
  </si>
  <si>
    <t xml:space="preserve">Du hast </t>
  </si>
  <si>
    <t xml:space="preserve"> von 15 Punkten erreicht!</t>
  </si>
  <si>
    <t>ERGEBNIS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</si>
</sst>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color indexed="56"/>
      <name val="Comic Sans MS"/>
      <family val="4"/>
    </font>
    <font>
      <b/>
      <sz val="14"/>
      <color indexed="8"/>
      <name val="Calibri"/>
      <family val="2"/>
    </font>
    <font>
      <sz val="16"/>
      <color indexed="60"/>
      <name val="Comic Sans MS"/>
      <family val="4"/>
    </font>
    <font>
      <b/>
      <sz val="16"/>
      <color indexed="8"/>
      <name val="Comic Sans MS"/>
      <family val="4"/>
    </font>
    <font>
      <b/>
      <sz val="18"/>
      <color indexed="60"/>
      <name val="Calibri"/>
      <family val="2"/>
    </font>
    <font>
      <b/>
      <sz val="16"/>
      <color indexed="10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2"/>
      <color indexed="56"/>
      <name val="Calibri"/>
      <family val="2"/>
    </font>
    <font>
      <b/>
      <sz val="12"/>
      <color indexed="30"/>
      <name val="Calibri"/>
      <family val="2"/>
    </font>
    <font>
      <b/>
      <sz val="11"/>
      <color indexed="30"/>
      <name val="Calibri"/>
      <family val="2"/>
    </font>
    <font>
      <b/>
      <sz val="11"/>
      <color indexed="10"/>
      <name val="Calibri"/>
      <family val="2"/>
    </font>
    <font>
      <sz val="18"/>
      <color indexed="8"/>
      <name val="Calibri"/>
      <family val="2"/>
    </font>
    <font>
      <b/>
      <sz val="14"/>
      <color indexed="30"/>
      <name val="Comic Sans MS"/>
      <family val="4"/>
    </font>
    <font>
      <b/>
      <sz val="2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28"/>
      <name val="Calibri"/>
      <family val="2"/>
    </font>
    <font>
      <b/>
      <sz val="16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10"/>
      <name val="Calibri"/>
      <family val="2"/>
    </font>
    <font>
      <b/>
      <sz val="20"/>
      <color indexed="10"/>
      <name val="Calibri"/>
      <family val="2"/>
    </font>
    <font>
      <b/>
      <sz val="20"/>
      <color indexed="30"/>
      <name val="Calibri"/>
      <family val="2"/>
    </font>
    <font>
      <b/>
      <sz val="20"/>
      <color indexed="9"/>
      <name val="Calibri"/>
      <family val="2"/>
    </font>
    <font>
      <b/>
      <sz val="18"/>
      <color indexed="8"/>
      <name val="Calibri"/>
      <family val="2"/>
    </font>
    <font>
      <b/>
      <sz val="48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6"/>
      <color rgb="FF002060"/>
      <name val="Comic Sans MS"/>
      <family val="4"/>
    </font>
    <font>
      <b/>
      <sz val="14"/>
      <color theme="1"/>
      <name val="Calibri"/>
      <family val="2"/>
    </font>
    <font>
      <sz val="16"/>
      <color rgb="FFC00000"/>
      <name val="Comic Sans MS"/>
      <family val="4"/>
    </font>
    <font>
      <b/>
      <sz val="16"/>
      <color theme="1"/>
      <name val="Comic Sans MS"/>
      <family val="4"/>
    </font>
    <font>
      <b/>
      <sz val="18"/>
      <color rgb="FFC00000"/>
      <name val="Calibri"/>
      <family val="2"/>
    </font>
    <font>
      <b/>
      <sz val="16"/>
      <color rgb="FFFF0000"/>
      <name val="Calibri"/>
      <family val="2"/>
    </font>
    <font>
      <b/>
      <sz val="12"/>
      <color rgb="FF00B050"/>
      <name val="Calibri"/>
      <family val="2"/>
    </font>
    <font>
      <b/>
      <sz val="11"/>
      <color rgb="FF00B050"/>
      <name val="Calibri"/>
      <family val="2"/>
    </font>
    <font>
      <b/>
      <sz val="12"/>
      <color rgb="FF002060"/>
      <name val="Calibri"/>
      <family val="2"/>
    </font>
    <font>
      <b/>
      <sz val="12"/>
      <color rgb="FF0070C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7" tint="-0.4999699890613556"/>
      <name val="Calibri"/>
      <family val="2"/>
    </font>
    <font>
      <b/>
      <sz val="16"/>
      <color theme="0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rgb="FFFF0000"/>
      <name val="Calibri"/>
      <family val="2"/>
    </font>
    <font>
      <b/>
      <sz val="26"/>
      <color rgb="FFFF0000"/>
      <name val="Calibri"/>
      <family val="2"/>
    </font>
    <font>
      <b/>
      <sz val="14"/>
      <color rgb="FF0070C0"/>
      <name val="Comic Sans MS"/>
      <family val="4"/>
    </font>
    <font>
      <sz val="18"/>
      <color theme="1"/>
      <name val="Calibri"/>
      <family val="2"/>
    </font>
    <font>
      <b/>
      <sz val="20"/>
      <color rgb="FF0070C0"/>
      <name val="Calibri"/>
      <family val="2"/>
    </font>
    <font>
      <b/>
      <sz val="4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6BF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82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/>
    </xf>
    <xf numFmtId="0" fontId="0" fillId="8" borderId="11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 horizontal="center" vertical="center"/>
      <protection/>
    </xf>
    <xf numFmtId="0" fontId="62" fillId="0" borderId="0" xfId="0" applyFont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4" fillId="0" borderId="13" xfId="0" applyFont="1" applyBorder="1" applyAlignment="1" applyProtection="1">
      <alignment horizontal="center" vertical="center"/>
      <protection locked="0"/>
    </xf>
    <xf numFmtId="0" fontId="65" fillId="0" borderId="0" xfId="0" applyFont="1" applyAlignment="1" applyProtection="1">
      <alignment horizontal="center"/>
      <protection/>
    </xf>
    <xf numFmtId="0" fontId="66" fillId="0" borderId="0" xfId="0" applyFont="1" applyAlignment="1" applyProtection="1">
      <alignment horizontal="center"/>
      <protection/>
    </xf>
    <xf numFmtId="0" fontId="67" fillId="0" borderId="0" xfId="0" applyFont="1" applyAlignment="1" applyProtection="1">
      <alignment horizontal="center"/>
      <protection/>
    </xf>
    <xf numFmtId="0" fontId="68" fillId="0" borderId="0" xfId="0" applyFont="1" applyAlignment="1" applyProtection="1">
      <alignment horizontal="center"/>
      <protection/>
    </xf>
    <xf numFmtId="0" fontId="69" fillId="0" borderId="0" xfId="0" applyFont="1" applyAlignment="1" applyProtection="1">
      <alignment horizontal="center"/>
      <protection/>
    </xf>
    <xf numFmtId="0" fontId="70" fillId="0" borderId="0" xfId="0" applyFont="1" applyAlignment="1" applyProtection="1">
      <alignment horizontal="center"/>
      <protection/>
    </xf>
    <xf numFmtId="0" fontId="71" fillId="0" borderId="0" xfId="0" applyFont="1" applyAlignment="1" applyProtection="1">
      <alignment horizontal="center"/>
      <protection/>
    </xf>
    <xf numFmtId="0" fontId="71" fillId="0" borderId="0" xfId="0" applyFont="1" applyFill="1" applyBorder="1" applyAlignment="1" applyProtection="1">
      <alignment horizontal="center"/>
      <protection/>
    </xf>
    <xf numFmtId="0" fontId="72" fillId="0" borderId="0" xfId="0" applyFont="1" applyAlignment="1" applyProtection="1">
      <alignment horizontal="center"/>
      <protection/>
    </xf>
    <xf numFmtId="0" fontId="48" fillId="0" borderId="0" xfId="0" applyFont="1" applyAlignment="1" applyProtection="1">
      <alignment horizontal="center"/>
      <protection/>
    </xf>
    <xf numFmtId="0" fontId="0" fillId="16" borderId="14" xfId="0" applyFill="1" applyBorder="1" applyAlignment="1" applyProtection="1">
      <alignment/>
      <protection/>
    </xf>
    <xf numFmtId="0" fontId="0" fillId="16" borderId="15" xfId="0" applyFill="1" applyBorder="1" applyAlignment="1" applyProtection="1">
      <alignment/>
      <protection/>
    </xf>
    <xf numFmtId="0" fontId="73" fillId="16" borderId="15" xfId="0" applyFont="1" applyFill="1" applyBorder="1" applyAlignment="1" applyProtection="1">
      <alignment/>
      <protection/>
    </xf>
    <xf numFmtId="0" fontId="74" fillId="16" borderId="15" xfId="0" applyFont="1" applyFill="1" applyBorder="1" applyAlignment="1" applyProtection="1">
      <alignment horizontal="center"/>
      <protection/>
    </xf>
    <xf numFmtId="0" fontId="75" fillId="16" borderId="15" xfId="0" applyFont="1" applyFill="1" applyBorder="1" applyAlignment="1" applyProtection="1">
      <alignment horizontal="center"/>
      <protection/>
    </xf>
    <xf numFmtId="0" fontId="76" fillId="16" borderId="15" xfId="0" applyFont="1" applyFill="1" applyBorder="1" applyAlignment="1" applyProtection="1">
      <alignment/>
      <protection/>
    </xf>
    <xf numFmtId="0" fontId="0" fillId="16" borderId="11" xfId="0" applyFill="1" applyBorder="1" applyAlignment="1" applyProtection="1">
      <alignment/>
      <protection/>
    </xf>
    <xf numFmtId="0" fontId="0" fillId="16" borderId="16" xfId="0" applyFill="1" applyBorder="1" applyAlignment="1" applyProtection="1">
      <alignment/>
      <protection/>
    </xf>
    <xf numFmtId="0" fontId="0" fillId="16" borderId="0" xfId="0" applyFill="1" applyBorder="1" applyAlignment="1" applyProtection="1">
      <alignment/>
      <protection/>
    </xf>
    <xf numFmtId="0" fontId="73" fillId="16" borderId="0" xfId="0" applyFont="1" applyFill="1" applyBorder="1" applyAlignment="1" applyProtection="1">
      <alignment/>
      <protection/>
    </xf>
    <xf numFmtId="0" fontId="75" fillId="16" borderId="0" xfId="0" applyFont="1" applyFill="1" applyBorder="1" applyAlignment="1" applyProtection="1">
      <alignment horizontal="center"/>
      <protection/>
    </xf>
    <xf numFmtId="0" fontId="0" fillId="16" borderId="17" xfId="0" applyFill="1" applyBorder="1" applyAlignment="1" applyProtection="1">
      <alignment/>
      <protection/>
    </xf>
    <xf numFmtId="0" fontId="77" fillId="16" borderId="0" xfId="0" applyFont="1" applyFill="1" applyBorder="1" applyAlignment="1" applyProtection="1">
      <alignment horizontal="center"/>
      <protection/>
    </xf>
    <xf numFmtId="0" fontId="78" fillId="16" borderId="0" xfId="0" applyFont="1" applyFill="1" applyBorder="1" applyAlignment="1" applyProtection="1">
      <alignment horizontal="center"/>
      <protection/>
    </xf>
    <xf numFmtId="0" fontId="61" fillId="16" borderId="0" xfId="0" applyFont="1" applyFill="1" applyBorder="1" applyAlignment="1" applyProtection="1">
      <alignment horizontal="center"/>
      <protection/>
    </xf>
    <xf numFmtId="0" fontId="0" fillId="16" borderId="18" xfId="0" applyFill="1" applyBorder="1" applyAlignment="1" applyProtection="1">
      <alignment/>
      <protection/>
    </xf>
    <xf numFmtId="0" fontId="0" fillId="16" borderId="19" xfId="0" applyFill="1" applyBorder="1" applyAlignment="1" applyProtection="1">
      <alignment/>
      <protection/>
    </xf>
    <xf numFmtId="0" fontId="0" fillId="16" borderId="20" xfId="0" applyFill="1" applyBorder="1" applyAlignment="1" applyProtection="1">
      <alignment/>
      <protection/>
    </xf>
    <xf numFmtId="0" fontId="0" fillId="16" borderId="0" xfId="0" applyFill="1" applyAlignment="1" applyProtection="1">
      <alignment/>
      <protection/>
    </xf>
    <xf numFmtId="0" fontId="61" fillId="34" borderId="21" xfId="0" applyFont="1" applyFill="1" applyBorder="1" applyAlignment="1" applyProtection="1">
      <alignment horizontal="center"/>
      <protection/>
    </xf>
    <xf numFmtId="0" fontId="61" fillId="34" borderId="22" xfId="0" applyFont="1" applyFill="1" applyBorder="1" applyAlignment="1" applyProtection="1">
      <alignment horizontal="center"/>
      <protection/>
    </xf>
    <xf numFmtId="0" fontId="79" fillId="13" borderId="14" xfId="0" applyFont="1" applyFill="1" applyBorder="1" applyAlignment="1" applyProtection="1">
      <alignment horizontal="center" vertical="center"/>
      <protection/>
    </xf>
    <xf numFmtId="0" fontId="79" fillId="13" borderId="15" xfId="0" applyFont="1" applyFill="1" applyBorder="1" applyAlignment="1" applyProtection="1">
      <alignment horizontal="center" vertical="center"/>
      <protection/>
    </xf>
    <xf numFmtId="0" fontId="79" fillId="13" borderId="11" xfId="0" applyFont="1" applyFill="1" applyBorder="1" applyAlignment="1" applyProtection="1">
      <alignment horizontal="center" vertical="center"/>
      <protection/>
    </xf>
    <xf numFmtId="0" fontId="79" fillId="13" borderId="16" xfId="0" applyFont="1" applyFill="1" applyBorder="1" applyAlignment="1" applyProtection="1">
      <alignment horizontal="center" vertical="center"/>
      <protection/>
    </xf>
    <xf numFmtId="0" fontId="79" fillId="13" borderId="0" xfId="0" applyFont="1" applyFill="1" applyBorder="1" applyAlignment="1" applyProtection="1">
      <alignment horizontal="center" vertical="center"/>
      <protection/>
    </xf>
    <xf numFmtId="0" fontId="79" fillId="13" borderId="17" xfId="0" applyFont="1" applyFill="1" applyBorder="1" applyAlignment="1" applyProtection="1">
      <alignment horizontal="center" vertical="center"/>
      <protection/>
    </xf>
    <xf numFmtId="0" fontId="79" fillId="13" borderId="18" xfId="0" applyFont="1" applyFill="1" applyBorder="1" applyAlignment="1" applyProtection="1">
      <alignment horizontal="center" vertical="center"/>
      <protection/>
    </xf>
    <xf numFmtId="0" fontId="79" fillId="13" borderId="19" xfId="0" applyFont="1" applyFill="1" applyBorder="1" applyAlignment="1" applyProtection="1">
      <alignment horizontal="center" vertical="center"/>
      <protection/>
    </xf>
    <xf numFmtId="0" fontId="79" fillId="13" borderId="20" xfId="0" applyFont="1" applyFill="1" applyBorder="1" applyAlignment="1" applyProtection="1">
      <alignment horizontal="center" vertical="center"/>
      <protection/>
    </xf>
    <xf numFmtId="0" fontId="80" fillId="16" borderId="0" xfId="0" applyFont="1" applyFill="1" applyAlignment="1" applyProtection="1">
      <alignment horizontal="center" vertical="center"/>
      <protection/>
    </xf>
    <xf numFmtId="0" fontId="81" fillId="0" borderId="0" xfId="0" applyFont="1" applyAlignment="1" applyProtection="1">
      <alignment horizontal="center" vertical="center"/>
      <protection/>
    </xf>
    <xf numFmtId="0" fontId="81" fillId="0" borderId="17" xfId="0" applyFont="1" applyBorder="1" applyAlignment="1" applyProtection="1">
      <alignment horizontal="center" vertical="center"/>
      <protection/>
    </xf>
    <xf numFmtId="0" fontId="60" fillId="34" borderId="21" xfId="0" applyFont="1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74" fillId="35" borderId="21" xfId="0" applyFont="1" applyFill="1" applyBorder="1" applyAlignment="1" applyProtection="1">
      <alignment horizontal="center"/>
      <protection locked="0"/>
    </xf>
    <xf numFmtId="0" fontId="74" fillId="35" borderId="23" xfId="0" applyFont="1" applyFill="1" applyBorder="1" applyAlignment="1" applyProtection="1">
      <alignment horizontal="center"/>
      <protection locked="0"/>
    </xf>
    <xf numFmtId="0" fontId="74" fillId="35" borderId="22" xfId="0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/>
    </xf>
    <xf numFmtId="0" fontId="82" fillId="0" borderId="16" xfId="0" applyFont="1" applyBorder="1" applyAlignment="1" applyProtection="1">
      <alignment horizontal="center"/>
      <protection/>
    </xf>
    <xf numFmtId="0" fontId="82" fillId="0" borderId="0" xfId="0" applyFont="1" applyBorder="1" applyAlignment="1" applyProtection="1">
      <alignment horizontal="center"/>
      <protection/>
    </xf>
    <xf numFmtId="0" fontId="82" fillId="0" borderId="0" xfId="0" applyFont="1" applyBorder="1" applyAlignment="1">
      <alignment horizontal="center"/>
    </xf>
    <xf numFmtId="0" fontId="0" fillId="0" borderId="0" xfId="0" applyAlignment="1">
      <alignment/>
    </xf>
    <xf numFmtId="0" fontId="83" fillId="0" borderId="16" xfId="0" applyFont="1" applyBorder="1" applyAlignment="1" applyProtection="1">
      <alignment horizontal="center" vertical="center"/>
      <protection/>
    </xf>
    <xf numFmtId="0" fontId="83" fillId="0" borderId="17" xfId="0" applyFont="1" applyBorder="1" applyAlignment="1" applyProtection="1">
      <alignment horizontal="center" vertical="center"/>
      <protection/>
    </xf>
    <xf numFmtId="0" fontId="83" fillId="0" borderId="14" xfId="0" applyFont="1" applyBorder="1" applyAlignment="1" applyProtection="1">
      <alignment horizontal="center" vertical="center"/>
      <protection/>
    </xf>
    <xf numFmtId="0" fontId="83" fillId="0" borderId="15" xfId="0" applyFont="1" applyBorder="1" applyAlignment="1" applyProtection="1">
      <alignment horizontal="center" vertical="center"/>
      <protection/>
    </xf>
    <xf numFmtId="0" fontId="83" fillId="0" borderId="0" xfId="0" applyFont="1" applyBorder="1" applyAlignment="1" applyProtection="1">
      <alignment horizontal="center" vertical="center"/>
      <protection/>
    </xf>
    <xf numFmtId="0" fontId="83" fillId="0" borderId="11" xfId="0" applyFont="1" applyBorder="1" applyAlignment="1" applyProtection="1">
      <alignment horizontal="center" vertical="center"/>
      <protection/>
    </xf>
    <xf numFmtId="0" fontId="83" fillId="0" borderId="18" xfId="0" applyFont="1" applyBorder="1" applyAlignment="1" applyProtection="1">
      <alignment horizontal="center" vertical="center"/>
      <protection/>
    </xf>
    <xf numFmtId="0" fontId="83" fillId="0" borderId="19" xfId="0" applyFont="1" applyBorder="1" applyAlignment="1" applyProtection="1">
      <alignment horizontal="center" vertical="center"/>
      <protection/>
    </xf>
    <xf numFmtId="0" fontId="83" fillId="0" borderId="20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4" fillId="13" borderId="14" xfId="0" applyFont="1" applyFill="1" applyBorder="1" applyAlignment="1" applyProtection="1">
      <alignment horizontal="center" vertical="center"/>
      <protection/>
    </xf>
    <xf numFmtId="0" fontId="84" fillId="13" borderId="15" xfId="0" applyFont="1" applyFill="1" applyBorder="1" applyAlignment="1" applyProtection="1">
      <alignment horizontal="center" vertical="center"/>
      <protection/>
    </xf>
    <xf numFmtId="0" fontId="84" fillId="13" borderId="16" xfId="0" applyFont="1" applyFill="1" applyBorder="1" applyAlignment="1" applyProtection="1">
      <alignment horizontal="center" vertical="center"/>
      <protection/>
    </xf>
    <xf numFmtId="0" fontId="84" fillId="13" borderId="0" xfId="0" applyFont="1" applyFill="1" applyBorder="1" applyAlignment="1" applyProtection="1">
      <alignment horizontal="center" vertical="center"/>
      <protection/>
    </xf>
    <xf numFmtId="0" fontId="84" fillId="13" borderId="18" xfId="0" applyFont="1" applyFill="1" applyBorder="1" applyAlignment="1" applyProtection="1">
      <alignment horizontal="center" vertical="center"/>
      <protection/>
    </xf>
    <xf numFmtId="0" fontId="84" fillId="13" borderId="1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0</xdr:rowOff>
    </xdr:from>
    <xdr:to>
      <xdr:col>11</xdr:col>
      <xdr:colOff>38100</xdr:colOff>
      <xdr:row>2</xdr:row>
      <xdr:rowOff>85725</xdr:rowOff>
    </xdr:to>
    <xdr:sp>
      <xdr:nvSpPr>
        <xdr:cNvPr id="1" name="Textfeld 121"/>
        <xdr:cNvSpPr txBox="1">
          <a:spLocks noChangeArrowheads="1"/>
        </xdr:cNvSpPr>
      </xdr:nvSpPr>
      <xdr:spPr>
        <a:xfrm>
          <a:off x="2000250" y="0"/>
          <a:ext cx="5981700" cy="666750"/>
        </a:xfrm>
        <a:prstGeom prst="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GRAFÜ  Modul 2 - Der Artikel- Übung 3</a:t>
          </a:r>
        </a:p>
      </xdr:txBody>
    </xdr:sp>
    <xdr:clientData/>
  </xdr:twoCellAnchor>
  <xdr:twoCellAnchor>
    <xdr:from>
      <xdr:col>3</xdr:col>
      <xdr:colOff>171450</xdr:colOff>
      <xdr:row>0</xdr:row>
      <xdr:rowOff>114300</xdr:rowOff>
    </xdr:from>
    <xdr:to>
      <xdr:col>4</xdr:col>
      <xdr:colOff>285750</xdr:colOff>
      <xdr:row>1</xdr:row>
      <xdr:rowOff>180975</xdr:rowOff>
    </xdr:to>
    <xdr:grpSp>
      <xdr:nvGrpSpPr>
        <xdr:cNvPr id="2" name="Group 1"/>
        <xdr:cNvGrpSpPr>
          <a:grpSpLocks/>
        </xdr:cNvGrpSpPr>
      </xdr:nvGrpSpPr>
      <xdr:grpSpPr>
        <a:xfrm>
          <a:off x="2152650" y="114300"/>
          <a:ext cx="371475" cy="409575"/>
          <a:chOff x="2372" y="2039"/>
          <a:chExt cx="4191" cy="4067"/>
        </a:xfrm>
        <a:solidFill>
          <a:srgbClr val="FFFFFF"/>
        </a:solidFill>
      </xdr:grpSpPr>
      <xdr:sp>
        <xdr:nvSpPr>
          <xdr:cNvPr id="3" name="Oval 2"/>
          <xdr:cNvSpPr>
            <a:spLocks/>
          </xdr:cNvSpPr>
        </xdr:nvSpPr>
        <xdr:spPr>
          <a:xfrm>
            <a:off x="2638" y="2454"/>
            <a:ext cx="3652" cy="36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Oval 3"/>
          <xdr:cNvSpPr>
            <a:spLocks/>
          </xdr:cNvSpPr>
        </xdr:nvSpPr>
        <xdr:spPr>
          <a:xfrm>
            <a:off x="3756" y="3404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Oval 4"/>
          <xdr:cNvSpPr>
            <a:spLocks/>
          </xdr:cNvSpPr>
        </xdr:nvSpPr>
        <xdr:spPr>
          <a:xfrm>
            <a:off x="4653" y="3411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Oval 5"/>
          <xdr:cNvSpPr>
            <a:spLocks/>
          </xdr:cNvSpPr>
        </xdr:nvSpPr>
        <xdr:spPr>
          <a:xfrm>
            <a:off x="4880" y="3435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Oval 6"/>
          <xdr:cNvSpPr>
            <a:spLocks/>
          </xdr:cNvSpPr>
        </xdr:nvSpPr>
        <xdr:spPr>
          <a:xfrm>
            <a:off x="3953" y="3411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Arc 7"/>
          <xdr:cNvSpPr>
            <a:spLocks/>
          </xdr:cNvSpPr>
        </xdr:nvSpPr>
        <xdr:spPr>
          <a:xfrm rot="5166058">
            <a:off x="3320" y="4517"/>
            <a:ext cx="2342" cy="962"/>
          </a:xfrm>
          <a:custGeom>
            <a:pathLst>
              <a:path fill="none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</a:path>
              <a:path stroke="0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  <a:lnTo>
                  <a:pt x="3632" y="21485"/>
                </a:lnTo>
                <a:lnTo>
                  <a:pt x="5857" y="-1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8"/>
          <xdr:cNvSpPr>
            <a:spLocks/>
          </xdr:cNvSpPr>
        </xdr:nvSpPr>
        <xdr:spPr>
          <a:xfrm>
            <a:off x="3409" y="2454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9"/>
          <xdr:cNvSpPr>
            <a:spLocks/>
          </xdr:cNvSpPr>
        </xdr:nvSpPr>
        <xdr:spPr>
          <a:xfrm>
            <a:off x="3802" y="2131"/>
            <a:ext cx="115" cy="494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0"/>
          <xdr:cNvSpPr>
            <a:spLocks/>
          </xdr:cNvSpPr>
        </xdr:nvSpPr>
        <xdr:spPr>
          <a:xfrm>
            <a:off x="3687" y="2352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1"/>
          <xdr:cNvSpPr>
            <a:spLocks/>
          </xdr:cNvSpPr>
        </xdr:nvSpPr>
        <xdr:spPr>
          <a:xfrm>
            <a:off x="4014" y="2279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2"/>
          <xdr:cNvSpPr>
            <a:spLocks/>
          </xdr:cNvSpPr>
        </xdr:nvSpPr>
        <xdr:spPr>
          <a:xfrm>
            <a:off x="4129" y="2039"/>
            <a:ext cx="115" cy="58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3"/>
          <xdr:cNvSpPr>
            <a:spLocks/>
          </xdr:cNvSpPr>
        </xdr:nvSpPr>
        <xdr:spPr>
          <a:xfrm>
            <a:off x="4413" y="2095"/>
            <a:ext cx="78" cy="359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4"/>
          <xdr:cNvSpPr>
            <a:spLocks/>
          </xdr:cNvSpPr>
        </xdr:nvSpPr>
        <xdr:spPr>
          <a:xfrm flipH="1">
            <a:off x="4760" y="2131"/>
            <a:ext cx="90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5"/>
          <xdr:cNvSpPr>
            <a:spLocks/>
          </xdr:cNvSpPr>
        </xdr:nvSpPr>
        <xdr:spPr>
          <a:xfrm flipH="1">
            <a:off x="4653" y="2131"/>
            <a:ext cx="107" cy="323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6"/>
          <xdr:cNvSpPr>
            <a:spLocks/>
          </xdr:cNvSpPr>
        </xdr:nvSpPr>
        <xdr:spPr>
          <a:xfrm flipH="1">
            <a:off x="4940" y="2131"/>
            <a:ext cx="300" cy="398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7"/>
          <xdr:cNvSpPr>
            <a:spLocks/>
          </xdr:cNvSpPr>
        </xdr:nvSpPr>
        <xdr:spPr>
          <a:xfrm flipH="1">
            <a:off x="5240" y="2243"/>
            <a:ext cx="169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8"/>
          <xdr:cNvSpPr>
            <a:spLocks/>
          </xdr:cNvSpPr>
        </xdr:nvSpPr>
        <xdr:spPr>
          <a:xfrm flipH="1">
            <a:off x="5409" y="2352"/>
            <a:ext cx="247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19"/>
          <xdr:cNvSpPr>
            <a:spLocks/>
          </xdr:cNvSpPr>
        </xdr:nvSpPr>
        <xdr:spPr>
          <a:xfrm rot="21014562">
            <a:off x="2372" y="3320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0"/>
          <xdr:cNvSpPr>
            <a:spLocks/>
          </xdr:cNvSpPr>
        </xdr:nvSpPr>
        <xdr:spPr>
          <a:xfrm rot="647431" flipH="1">
            <a:off x="6033" y="3404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171450</xdr:colOff>
      <xdr:row>0</xdr:row>
      <xdr:rowOff>123825</xdr:rowOff>
    </xdr:from>
    <xdr:to>
      <xdr:col>10</xdr:col>
      <xdr:colOff>581025</xdr:colOff>
      <xdr:row>1</xdr:row>
      <xdr:rowOff>190500</xdr:rowOff>
    </xdr:to>
    <xdr:grpSp>
      <xdr:nvGrpSpPr>
        <xdr:cNvPr id="22" name="Group 1"/>
        <xdr:cNvGrpSpPr>
          <a:grpSpLocks/>
        </xdr:cNvGrpSpPr>
      </xdr:nvGrpSpPr>
      <xdr:grpSpPr>
        <a:xfrm>
          <a:off x="7353300" y="123825"/>
          <a:ext cx="409575" cy="409575"/>
          <a:chOff x="2372" y="2039"/>
          <a:chExt cx="4191" cy="4067"/>
        </a:xfrm>
        <a:solidFill>
          <a:srgbClr val="FFFFFF"/>
        </a:solidFill>
      </xdr:grpSpPr>
      <xdr:sp>
        <xdr:nvSpPr>
          <xdr:cNvPr id="23" name="Oval 2"/>
          <xdr:cNvSpPr>
            <a:spLocks/>
          </xdr:cNvSpPr>
        </xdr:nvSpPr>
        <xdr:spPr>
          <a:xfrm>
            <a:off x="2638" y="2454"/>
            <a:ext cx="3652" cy="3652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Oval 3"/>
          <xdr:cNvSpPr>
            <a:spLocks/>
          </xdr:cNvSpPr>
        </xdr:nvSpPr>
        <xdr:spPr>
          <a:xfrm>
            <a:off x="3756" y="3404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Oval 4"/>
          <xdr:cNvSpPr>
            <a:spLocks/>
          </xdr:cNvSpPr>
        </xdr:nvSpPr>
        <xdr:spPr>
          <a:xfrm>
            <a:off x="4653" y="3411"/>
            <a:ext cx="657" cy="657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6" name="Oval 5"/>
          <xdr:cNvSpPr>
            <a:spLocks/>
          </xdr:cNvSpPr>
        </xdr:nvSpPr>
        <xdr:spPr>
          <a:xfrm>
            <a:off x="4880" y="3435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Oval 6"/>
          <xdr:cNvSpPr>
            <a:spLocks/>
          </xdr:cNvSpPr>
        </xdr:nvSpPr>
        <xdr:spPr>
          <a:xfrm>
            <a:off x="3953" y="3411"/>
            <a:ext cx="351" cy="351"/>
          </a:xfrm>
          <a:prstGeom prst="ellipse">
            <a:avLst/>
          </a:prstGeom>
          <a:solidFill>
            <a:srgbClr val="000000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Arc 7"/>
          <xdr:cNvSpPr>
            <a:spLocks/>
          </xdr:cNvSpPr>
        </xdr:nvSpPr>
        <xdr:spPr>
          <a:xfrm rot="5166058">
            <a:off x="3320" y="4517"/>
            <a:ext cx="2342" cy="962"/>
          </a:xfrm>
          <a:custGeom>
            <a:pathLst>
              <a:path fill="none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</a:path>
              <a:path stroke="0" h="43085" w="25232">
                <a:moveTo>
                  <a:pt x="5857" y="-1"/>
                </a:moveTo>
                <a:cubicBezTo>
                  <a:pt x="16866" y="1140"/>
                  <a:pt x="25232" y="10417"/>
                  <a:pt x="25232" y="21485"/>
                </a:cubicBezTo>
                <a:cubicBezTo>
                  <a:pt x="25232" y="33414"/>
                  <a:pt x="15561" y="43085"/>
                  <a:pt x="3632" y="43085"/>
                </a:cubicBezTo>
                <a:cubicBezTo>
                  <a:pt x="2414" y="43085"/>
                  <a:pt x="1199" y="42982"/>
                  <a:pt x="-1" y="42777"/>
                </a:cubicBezTo>
                <a:lnTo>
                  <a:pt x="3632" y="21485"/>
                </a:lnTo>
                <a:lnTo>
                  <a:pt x="5857" y="-1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8"/>
          <xdr:cNvSpPr>
            <a:spLocks/>
          </xdr:cNvSpPr>
        </xdr:nvSpPr>
        <xdr:spPr>
          <a:xfrm>
            <a:off x="3409" y="2454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9"/>
          <xdr:cNvSpPr>
            <a:spLocks/>
          </xdr:cNvSpPr>
        </xdr:nvSpPr>
        <xdr:spPr>
          <a:xfrm>
            <a:off x="3802" y="2131"/>
            <a:ext cx="115" cy="494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10"/>
          <xdr:cNvSpPr>
            <a:spLocks/>
          </xdr:cNvSpPr>
        </xdr:nvSpPr>
        <xdr:spPr>
          <a:xfrm>
            <a:off x="3687" y="2352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11"/>
          <xdr:cNvSpPr>
            <a:spLocks/>
          </xdr:cNvSpPr>
        </xdr:nvSpPr>
        <xdr:spPr>
          <a:xfrm>
            <a:off x="4014" y="2279"/>
            <a:ext cx="115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12"/>
          <xdr:cNvSpPr>
            <a:spLocks/>
          </xdr:cNvSpPr>
        </xdr:nvSpPr>
        <xdr:spPr>
          <a:xfrm>
            <a:off x="4129" y="2039"/>
            <a:ext cx="115" cy="58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13"/>
          <xdr:cNvSpPr>
            <a:spLocks/>
          </xdr:cNvSpPr>
        </xdr:nvSpPr>
        <xdr:spPr>
          <a:xfrm>
            <a:off x="4413" y="2095"/>
            <a:ext cx="78" cy="359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14"/>
          <xdr:cNvSpPr>
            <a:spLocks/>
          </xdr:cNvSpPr>
        </xdr:nvSpPr>
        <xdr:spPr>
          <a:xfrm flipH="1">
            <a:off x="4760" y="2131"/>
            <a:ext cx="90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15"/>
          <xdr:cNvSpPr>
            <a:spLocks/>
          </xdr:cNvSpPr>
        </xdr:nvSpPr>
        <xdr:spPr>
          <a:xfrm flipH="1">
            <a:off x="4653" y="2131"/>
            <a:ext cx="107" cy="323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Freeform 16"/>
          <xdr:cNvSpPr>
            <a:spLocks/>
          </xdr:cNvSpPr>
        </xdr:nvSpPr>
        <xdr:spPr>
          <a:xfrm flipH="1">
            <a:off x="4940" y="2131"/>
            <a:ext cx="300" cy="398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Freeform 17"/>
          <xdr:cNvSpPr>
            <a:spLocks/>
          </xdr:cNvSpPr>
        </xdr:nvSpPr>
        <xdr:spPr>
          <a:xfrm flipH="1">
            <a:off x="5240" y="2243"/>
            <a:ext cx="169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18"/>
          <xdr:cNvSpPr>
            <a:spLocks/>
          </xdr:cNvSpPr>
        </xdr:nvSpPr>
        <xdr:spPr>
          <a:xfrm flipH="1">
            <a:off x="5409" y="2352"/>
            <a:ext cx="247" cy="346"/>
          </a:xfrm>
          <a:custGeom>
            <a:pathLst>
              <a:path h="346" w="115">
                <a:moveTo>
                  <a:pt x="0" y="0"/>
                </a:moveTo>
                <a:cubicBezTo>
                  <a:pt x="20" y="85"/>
                  <a:pt x="32" y="169"/>
                  <a:pt x="81" y="242"/>
                </a:cubicBezTo>
                <a:cubicBezTo>
                  <a:pt x="92" y="277"/>
                  <a:pt x="99" y="313"/>
                  <a:pt x="115" y="346"/>
                </a:cubicBezTo>
              </a:path>
            </a:pathLst>
          </a:cu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19"/>
          <xdr:cNvSpPr>
            <a:spLocks/>
          </xdr:cNvSpPr>
        </xdr:nvSpPr>
        <xdr:spPr>
          <a:xfrm rot="21014562">
            <a:off x="2372" y="3320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20"/>
          <xdr:cNvSpPr>
            <a:spLocks/>
          </xdr:cNvSpPr>
        </xdr:nvSpPr>
        <xdr:spPr>
          <a:xfrm rot="647431" flipH="1">
            <a:off x="6033" y="3404"/>
            <a:ext cx="530" cy="1084"/>
          </a:xfrm>
          <a:custGeom>
            <a:pathLst>
              <a:path h="959" w="530">
                <a:moveTo>
                  <a:pt x="530" y="175"/>
                </a:moveTo>
                <a:cubicBezTo>
                  <a:pt x="490" y="162"/>
                  <a:pt x="494" y="171"/>
                  <a:pt x="473" y="129"/>
                </a:cubicBezTo>
                <a:cubicBezTo>
                  <a:pt x="463" y="110"/>
                  <a:pt x="459" y="72"/>
                  <a:pt x="438" y="60"/>
                </a:cubicBezTo>
                <a:cubicBezTo>
                  <a:pt x="421" y="50"/>
                  <a:pt x="399" y="53"/>
                  <a:pt x="380" y="49"/>
                </a:cubicBezTo>
                <a:cubicBezTo>
                  <a:pt x="307" y="0"/>
                  <a:pt x="219" y="21"/>
                  <a:pt x="139" y="49"/>
                </a:cubicBezTo>
                <a:cubicBezTo>
                  <a:pt x="118" y="108"/>
                  <a:pt x="86" y="166"/>
                  <a:pt x="58" y="222"/>
                </a:cubicBezTo>
                <a:cubicBezTo>
                  <a:pt x="28" y="282"/>
                  <a:pt x="22" y="354"/>
                  <a:pt x="0" y="417"/>
                </a:cubicBezTo>
                <a:cubicBezTo>
                  <a:pt x="4" y="552"/>
                  <a:pt x="2" y="687"/>
                  <a:pt x="12" y="821"/>
                </a:cubicBezTo>
                <a:cubicBezTo>
                  <a:pt x="18" y="899"/>
                  <a:pt x="44" y="896"/>
                  <a:pt x="104" y="936"/>
                </a:cubicBezTo>
                <a:cubicBezTo>
                  <a:pt x="116" y="944"/>
                  <a:pt x="139" y="959"/>
                  <a:pt x="139" y="959"/>
                </a:cubicBezTo>
                <a:cubicBezTo>
                  <a:pt x="158" y="955"/>
                  <a:pt x="196" y="947"/>
                  <a:pt x="196" y="947"/>
                </a:cubicBezTo>
              </a:path>
            </a:pathLst>
          </a:cu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7</xdr:row>
      <xdr:rowOff>0</xdr:rowOff>
    </xdr:from>
    <xdr:to>
      <xdr:col>3</xdr:col>
      <xdr:colOff>9525</xdr:colOff>
      <xdr:row>9</xdr:row>
      <xdr:rowOff>161925</xdr:rowOff>
    </xdr:to>
    <xdr:sp>
      <xdr:nvSpPr>
        <xdr:cNvPr id="42" name="Textfeld 138"/>
        <xdr:cNvSpPr txBox="1">
          <a:spLocks noChangeArrowheads="1"/>
        </xdr:cNvSpPr>
      </xdr:nvSpPr>
      <xdr:spPr>
        <a:xfrm>
          <a:off x="342900" y="1666875"/>
          <a:ext cx="16478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1</a:t>
          </a:r>
        </a:p>
      </xdr:txBody>
    </xdr:sp>
    <xdr:clientData/>
  </xdr:twoCellAnchor>
  <xdr:twoCellAnchor>
    <xdr:from>
      <xdr:col>3</xdr:col>
      <xdr:colOff>76200</xdr:colOff>
      <xdr:row>9</xdr:row>
      <xdr:rowOff>190500</xdr:rowOff>
    </xdr:from>
    <xdr:to>
      <xdr:col>5</xdr:col>
      <xdr:colOff>9525</xdr:colOff>
      <xdr:row>10</xdr:row>
      <xdr:rowOff>180975</xdr:rowOff>
    </xdr:to>
    <xdr:sp>
      <xdr:nvSpPr>
        <xdr:cNvPr id="43" name="Gerade Verbindung mit Pfeil 140"/>
        <xdr:cNvSpPr>
          <a:spLocks/>
        </xdr:cNvSpPr>
      </xdr:nvSpPr>
      <xdr:spPr>
        <a:xfrm rot="10800000" flipV="1">
          <a:off x="2057400" y="2362200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9</xdr:row>
      <xdr:rowOff>190500</xdr:rowOff>
    </xdr:from>
    <xdr:to>
      <xdr:col>5</xdr:col>
      <xdr:colOff>9525</xdr:colOff>
      <xdr:row>10</xdr:row>
      <xdr:rowOff>180975</xdr:rowOff>
    </xdr:to>
    <xdr:sp>
      <xdr:nvSpPr>
        <xdr:cNvPr id="44" name="Gerade Verbindung mit Pfeil 141"/>
        <xdr:cNvSpPr>
          <a:spLocks/>
        </xdr:cNvSpPr>
      </xdr:nvSpPr>
      <xdr:spPr>
        <a:xfrm rot="10800000" flipV="1">
          <a:off x="2057400" y="2362200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19</xdr:row>
      <xdr:rowOff>0</xdr:rowOff>
    </xdr:from>
    <xdr:to>
      <xdr:col>3</xdr:col>
      <xdr:colOff>9525</xdr:colOff>
      <xdr:row>21</xdr:row>
      <xdr:rowOff>161925</xdr:rowOff>
    </xdr:to>
    <xdr:sp>
      <xdr:nvSpPr>
        <xdr:cNvPr id="45" name="Textfeld 322"/>
        <xdr:cNvSpPr txBox="1">
          <a:spLocks noChangeArrowheads="1"/>
        </xdr:cNvSpPr>
      </xdr:nvSpPr>
      <xdr:spPr>
        <a:xfrm>
          <a:off x="342900" y="4610100"/>
          <a:ext cx="16478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2</a:t>
          </a:r>
        </a:p>
      </xdr:txBody>
    </xdr:sp>
    <xdr:clientData/>
  </xdr:twoCellAnchor>
  <xdr:twoCellAnchor>
    <xdr:from>
      <xdr:col>3</xdr:col>
      <xdr:colOff>76200</xdr:colOff>
      <xdr:row>21</xdr:row>
      <xdr:rowOff>190500</xdr:rowOff>
    </xdr:from>
    <xdr:to>
      <xdr:col>5</xdr:col>
      <xdr:colOff>9525</xdr:colOff>
      <xdr:row>22</xdr:row>
      <xdr:rowOff>180975</xdr:rowOff>
    </xdr:to>
    <xdr:sp>
      <xdr:nvSpPr>
        <xdr:cNvPr id="46" name="Gerade Verbindung mit Pfeil 323"/>
        <xdr:cNvSpPr>
          <a:spLocks/>
        </xdr:cNvSpPr>
      </xdr:nvSpPr>
      <xdr:spPr>
        <a:xfrm rot="10800000" flipV="1">
          <a:off x="2057400" y="5305425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21</xdr:row>
      <xdr:rowOff>190500</xdr:rowOff>
    </xdr:from>
    <xdr:to>
      <xdr:col>5</xdr:col>
      <xdr:colOff>9525</xdr:colOff>
      <xdr:row>22</xdr:row>
      <xdr:rowOff>180975</xdr:rowOff>
    </xdr:to>
    <xdr:sp>
      <xdr:nvSpPr>
        <xdr:cNvPr id="47" name="Gerade Verbindung mit Pfeil 324"/>
        <xdr:cNvSpPr>
          <a:spLocks/>
        </xdr:cNvSpPr>
      </xdr:nvSpPr>
      <xdr:spPr>
        <a:xfrm rot="10800000" flipV="1">
          <a:off x="2057400" y="5305425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28575</xdr:colOff>
      <xdr:row>31</xdr:row>
      <xdr:rowOff>0</xdr:rowOff>
    </xdr:from>
    <xdr:to>
      <xdr:col>3</xdr:col>
      <xdr:colOff>9525</xdr:colOff>
      <xdr:row>33</xdr:row>
      <xdr:rowOff>161925</xdr:rowOff>
    </xdr:to>
    <xdr:sp>
      <xdr:nvSpPr>
        <xdr:cNvPr id="48" name="Textfeld 394"/>
        <xdr:cNvSpPr txBox="1">
          <a:spLocks noChangeArrowheads="1"/>
        </xdr:cNvSpPr>
      </xdr:nvSpPr>
      <xdr:spPr>
        <a:xfrm>
          <a:off x="342900" y="7667625"/>
          <a:ext cx="1647825" cy="666750"/>
        </a:xfrm>
        <a:prstGeom prst="rect">
          <a:avLst/>
        </a:prstGeom>
        <a:solidFill>
          <a:srgbClr val="FFFFFF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AUFGABE 3</a:t>
          </a:r>
        </a:p>
      </xdr:txBody>
    </xdr:sp>
    <xdr:clientData/>
  </xdr:twoCellAnchor>
  <xdr:twoCellAnchor>
    <xdr:from>
      <xdr:col>3</xdr:col>
      <xdr:colOff>76200</xdr:colOff>
      <xdr:row>33</xdr:row>
      <xdr:rowOff>190500</xdr:rowOff>
    </xdr:from>
    <xdr:to>
      <xdr:col>5</xdr:col>
      <xdr:colOff>9525</xdr:colOff>
      <xdr:row>34</xdr:row>
      <xdr:rowOff>180975</xdr:rowOff>
    </xdr:to>
    <xdr:sp>
      <xdr:nvSpPr>
        <xdr:cNvPr id="49" name="Gerade Verbindung mit Pfeil 395"/>
        <xdr:cNvSpPr>
          <a:spLocks/>
        </xdr:cNvSpPr>
      </xdr:nvSpPr>
      <xdr:spPr>
        <a:xfrm rot="10800000" flipV="1">
          <a:off x="2057400" y="8362950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33</xdr:row>
      <xdr:rowOff>190500</xdr:rowOff>
    </xdr:from>
    <xdr:to>
      <xdr:col>5</xdr:col>
      <xdr:colOff>9525</xdr:colOff>
      <xdr:row>34</xdr:row>
      <xdr:rowOff>180975</xdr:rowOff>
    </xdr:to>
    <xdr:sp>
      <xdr:nvSpPr>
        <xdr:cNvPr id="50" name="Gerade Verbindung mit Pfeil 396"/>
        <xdr:cNvSpPr>
          <a:spLocks/>
        </xdr:cNvSpPr>
      </xdr:nvSpPr>
      <xdr:spPr>
        <a:xfrm rot="10800000" flipV="1">
          <a:off x="2057400" y="8362950"/>
          <a:ext cx="1266825" cy="295275"/>
        </a:xfrm>
        <a:prstGeom prst="straightConnector1">
          <a:avLst/>
        </a:prstGeom>
        <a:noFill/>
        <a:ln w="38100" cmpd="sng">
          <a:solidFill>
            <a:srgbClr val="C0504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542925</xdr:colOff>
      <xdr:row>4</xdr:row>
      <xdr:rowOff>114300</xdr:rowOff>
    </xdr:from>
    <xdr:to>
      <xdr:col>15</xdr:col>
      <xdr:colOff>542925</xdr:colOff>
      <xdr:row>5</xdr:row>
      <xdr:rowOff>238125</xdr:rowOff>
    </xdr:to>
    <xdr:sp>
      <xdr:nvSpPr>
        <xdr:cNvPr id="51" name="Gerade Verbindung mit Pfeil 482"/>
        <xdr:cNvSpPr>
          <a:spLocks/>
        </xdr:cNvSpPr>
      </xdr:nvSpPr>
      <xdr:spPr>
        <a:xfrm rot="5400000">
          <a:off x="10734675" y="1152525"/>
          <a:ext cx="0" cy="3143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390525</xdr:colOff>
      <xdr:row>4</xdr:row>
      <xdr:rowOff>85725</xdr:rowOff>
    </xdr:from>
    <xdr:to>
      <xdr:col>17</xdr:col>
      <xdr:colOff>390525</xdr:colOff>
      <xdr:row>5</xdr:row>
      <xdr:rowOff>238125</xdr:rowOff>
    </xdr:to>
    <xdr:sp>
      <xdr:nvSpPr>
        <xdr:cNvPr id="52" name="Gerade Verbindung mit Pfeil 504"/>
        <xdr:cNvSpPr>
          <a:spLocks/>
        </xdr:cNvSpPr>
      </xdr:nvSpPr>
      <xdr:spPr>
        <a:xfrm rot="5400000">
          <a:off x="10734675" y="11239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438150</xdr:colOff>
      <xdr:row>4</xdr:row>
      <xdr:rowOff>85725</xdr:rowOff>
    </xdr:from>
    <xdr:to>
      <xdr:col>18</xdr:col>
      <xdr:colOff>438150</xdr:colOff>
      <xdr:row>5</xdr:row>
      <xdr:rowOff>238125</xdr:rowOff>
    </xdr:to>
    <xdr:sp>
      <xdr:nvSpPr>
        <xdr:cNvPr id="53" name="Gerade Verbindung mit Pfeil 702"/>
        <xdr:cNvSpPr>
          <a:spLocks/>
        </xdr:cNvSpPr>
      </xdr:nvSpPr>
      <xdr:spPr>
        <a:xfrm rot="5400000">
          <a:off x="10734675" y="1123950"/>
          <a:ext cx="0" cy="3429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381000</xdr:colOff>
      <xdr:row>4</xdr:row>
      <xdr:rowOff>66675</xdr:rowOff>
    </xdr:from>
    <xdr:to>
      <xdr:col>19</xdr:col>
      <xdr:colOff>381000</xdr:colOff>
      <xdr:row>5</xdr:row>
      <xdr:rowOff>238125</xdr:rowOff>
    </xdr:to>
    <xdr:sp>
      <xdr:nvSpPr>
        <xdr:cNvPr id="54" name="Gerade Verbindung mit Pfeil 703"/>
        <xdr:cNvSpPr>
          <a:spLocks/>
        </xdr:cNvSpPr>
      </xdr:nvSpPr>
      <xdr:spPr>
        <a:xfrm rot="5400000">
          <a:off x="10734675" y="1104900"/>
          <a:ext cx="0" cy="3619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542925</xdr:colOff>
      <xdr:row>4</xdr:row>
      <xdr:rowOff>66675</xdr:rowOff>
    </xdr:from>
    <xdr:to>
      <xdr:col>16</xdr:col>
      <xdr:colOff>542925</xdr:colOff>
      <xdr:row>5</xdr:row>
      <xdr:rowOff>200025</xdr:rowOff>
    </xdr:to>
    <xdr:sp>
      <xdr:nvSpPr>
        <xdr:cNvPr id="55" name="Gerade Verbindung mit Pfeil 719"/>
        <xdr:cNvSpPr>
          <a:spLocks/>
        </xdr:cNvSpPr>
      </xdr:nvSpPr>
      <xdr:spPr>
        <a:xfrm rot="5400000">
          <a:off x="10734675" y="1104900"/>
          <a:ext cx="0" cy="3238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257175</xdr:colOff>
      <xdr:row>26</xdr:row>
      <xdr:rowOff>114300</xdr:rowOff>
    </xdr:from>
    <xdr:to>
      <xdr:col>13</xdr:col>
      <xdr:colOff>476250</xdr:colOff>
      <xdr:row>30</xdr:row>
      <xdr:rowOff>57150</xdr:rowOff>
    </xdr:to>
    <xdr:grpSp>
      <xdr:nvGrpSpPr>
        <xdr:cNvPr id="56" name="Gruppieren 439"/>
        <xdr:cNvGrpSpPr>
          <a:grpSpLocks/>
        </xdr:cNvGrpSpPr>
      </xdr:nvGrpSpPr>
      <xdr:grpSpPr>
        <a:xfrm>
          <a:off x="571500" y="6819900"/>
          <a:ext cx="9372600" cy="714375"/>
          <a:chOff x="571499" y="6812557"/>
          <a:chExt cx="9358034" cy="720038"/>
        </a:xfrm>
        <a:solidFill>
          <a:srgbClr val="FFFFFF"/>
        </a:solidFill>
      </xdr:grpSpPr>
      <xdr:pic>
        <xdr:nvPicPr>
          <xdr:cNvPr id="5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209550</xdr:colOff>
      <xdr:row>14</xdr:row>
      <xdr:rowOff>133350</xdr:rowOff>
    </xdr:from>
    <xdr:to>
      <xdr:col>13</xdr:col>
      <xdr:colOff>428625</xdr:colOff>
      <xdr:row>18</xdr:row>
      <xdr:rowOff>76200</xdr:rowOff>
    </xdr:to>
    <xdr:grpSp>
      <xdr:nvGrpSpPr>
        <xdr:cNvPr id="65" name="Gruppieren 440"/>
        <xdr:cNvGrpSpPr>
          <a:grpSpLocks/>
        </xdr:cNvGrpSpPr>
      </xdr:nvGrpSpPr>
      <xdr:grpSpPr>
        <a:xfrm>
          <a:off x="523875" y="3781425"/>
          <a:ext cx="9372600" cy="714375"/>
          <a:chOff x="571499" y="6812557"/>
          <a:chExt cx="9358034" cy="720038"/>
        </a:xfrm>
        <a:solidFill>
          <a:srgbClr val="FFFFFF"/>
        </a:solidFill>
      </xdr:grpSpPr>
      <xdr:pic>
        <xdr:nvPicPr>
          <xdr:cNvPr id="6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3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285750</xdr:colOff>
      <xdr:row>3</xdr:row>
      <xdr:rowOff>19050</xdr:rowOff>
    </xdr:from>
    <xdr:to>
      <xdr:col>13</xdr:col>
      <xdr:colOff>504825</xdr:colOff>
      <xdr:row>6</xdr:row>
      <xdr:rowOff>85725</xdr:rowOff>
    </xdr:to>
    <xdr:grpSp>
      <xdr:nvGrpSpPr>
        <xdr:cNvPr id="74" name="Gruppieren 473"/>
        <xdr:cNvGrpSpPr>
          <a:grpSpLocks/>
        </xdr:cNvGrpSpPr>
      </xdr:nvGrpSpPr>
      <xdr:grpSpPr>
        <a:xfrm>
          <a:off x="600075" y="790575"/>
          <a:ext cx="9372600" cy="762000"/>
          <a:chOff x="571499" y="6812557"/>
          <a:chExt cx="9358034" cy="720038"/>
        </a:xfrm>
        <a:solidFill>
          <a:srgbClr val="FFFFFF"/>
        </a:solidFill>
      </xdr:grpSpPr>
      <xdr:pic>
        <xdr:nvPicPr>
          <xdr:cNvPr id="7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2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1</xdr:col>
      <xdr:colOff>257175</xdr:colOff>
      <xdr:row>47</xdr:row>
      <xdr:rowOff>133350</xdr:rowOff>
    </xdr:from>
    <xdr:to>
      <xdr:col>13</xdr:col>
      <xdr:colOff>476250</xdr:colOff>
      <xdr:row>51</xdr:row>
      <xdr:rowOff>114300</xdr:rowOff>
    </xdr:to>
    <xdr:grpSp>
      <xdr:nvGrpSpPr>
        <xdr:cNvPr id="83" name="Gruppieren 483"/>
        <xdr:cNvGrpSpPr>
          <a:grpSpLocks/>
        </xdr:cNvGrpSpPr>
      </xdr:nvGrpSpPr>
      <xdr:grpSpPr>
        <a:xfrm>
          <a:off x="571500" y="12601575"/>
          <a:ext cx="9372600" cy="742950"/>
          <a:chOff x="571499" y="6812557"/>
          <a:chExt cx="9358034" cy="720038"/>
        </a:xfrm>
        <a:solidFill>
          <a:srgbClr val="FFFFFF"/>
        </a:solidFill>
      </xdr:grpSpPr>
      <xdr:pic>
        <xdr:nvPicPr>
          <xdr:cNvPr id="84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71499" y="6861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5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1888642" y="68685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6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3065415" y="6812557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7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4305355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8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5575708" y="684621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9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6747801" y="686404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0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7880124" y="6852879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1" name="Picture 4314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 flipH="1">
            <a:off x="9052217" y="6870880"/>
            <a:ext cx="877316" cy="661715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6</xdr:col>
      <xdr:colOff>152400</xdr:colOff>
      <xdr:row>47</xdr:row>
      <xdr:rowOff>66675</xdr:rowOff>
    </xdr:from>
    <xdr:to>
      <xdr:col>6</xdr:col>
      <xdr:colOff>161925</xdr:colOff>
      <xdr:row>50</xdr:row>
      <xdr:rowOff>190500</xdr:rowOff>
    </xdr:to>
    <xdr:sp>
      <xdr:nvSpPr>
        <xdr:cNvPr id="92" name="Gerade Verbindung mit Pfeil 493"/>
        <xdr:cNvSpPr>
          <a:spLocks/>
        </xdr:cNvSpPr>
      </xdr:nvSpPr>
      <xdr:spPr>
        <a:xfrm rot="16200000" flipH="1">
          <a:off x="4229100" y="12534900"/>
          <a:ext cx="9525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514350</xdr:colOff>
      <xdr:row>47</xdr:row>
      <xdr:rowOff>57150</xdr:rowOff>
    </xdr:from>
    <xdr:to>
      <xdr:col>7</xdr:col>
      <xdr:colOff>523875</xdr:colOff>
      <xdr:row>50</xdr:row>
      <xdr:rowOff>180975</xdr:rowOff>
    </xdr:to>
    <xdr:sp>
      <xdr:nvSpPr>
        <xdr:cNvPr id="93" name="Gerade Verbindung mit Pfeil 494"/>
        <xdr:cNvSpPr>
          <a:spLocks/>
        </xdr:cNvSpPr>
      </xdr:nvSpPr>
      <xdr:spPr>
        <a:xfrm rot="16200000" flipH="1">
          <a:off x="5410200" y="12525375"/>
          <a:ext cx="9525" cy="6953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U59"/>
  <sheetViews>
    <sheetView showGridLines="0" tabSelected="1" zoomScalePageLayoutView="0" workbookViewId="0" topLeftCell="A1">
      <selection activeCell="B12" sqref="B12:E12"/>
    </sheetView>
  </sheetViews>
  <sheetFormatPr defaultColWidth="11.421875" defaultRowHeight="15"/>
  <cols>
    <col min="1" max="1" width="4.7109375" style="4" customWidth="1"/>
    <col min="2" max="2" width="16.7109375" style="3" customWidth="1"/>
    <col min="3" max="3" width="8.28125" style="3" customWidth="1"/>
    <col min="4" max="4" width="3.8515625" style="3" customWidth="1"/>
    <col min="5" max="5" width="16.140625" style="3" customWidth="1"/>
    <col min="6" max="6" width="11.421875" style="3" customWidth="1"/>
    <col min="7" max="7" width="12.28125" style="3" customWidth="1"/>
    <col min="8" max="13" width="11.421875" style="3" customWidth="1"/>
    <col min="14" max="14" width="14.421875" style="3" customWidth="1"/>
    <col min="15" max="15" width="4.57421875" style="4" customWidth="1"/>
    <col min="16" max="16" width="16.00390625" style="13" hidden="1" customWidth="1"/>
    <col min="17" max="17" width="16.00390625" style="19" hidden="1" customWidth="1"/>
    <col min="18" max="18" width="13.421875" style="16" hidden="1" customWidth="1"/>
    <col min="19" max="19" width="15.140625" style="9" hidden="1" customWidth="1"/>
    <col min="20" max="20" width="11.421875" style="17" hidden="1" customWidth="1"/>
    <col min="21" max="21" width="25.421875" style="3" hidden="1" customWidth="1"/>
    <col min="22" max="16384" width="11.421875" style="3" customWidth="1"/>
  </cols>
  <sheetData>
    <row r="1" spans="1:21" ht="27" thickBot="1">
      <c r="A1" s="1"/>
      <c r="B1" s="21"/>
      <c r="C1" s="22"/>
      <c r="D1" s="22"/>
      <c r="E1" s="23"/>
      <c r="F1" s="24"/>
      <c r="G1" s="25"/>
      <c r="H1" s="22"/>
      <c r="I1" s="22"/>
      <c r="J1" s="22"/>
      <c r="K1" s="22"/>
      <c r="L1" s="22"/>
      <c r="M1" s="26"/>
      <c r="N1" s="27"/>
      <c r="P1" s="60" t="s">
        <v>15</v>
      </c>
      <c r="Q1" s="61"/>
      <c r="R1" s="62"/>
      <c r="S1" s="62"/>
      <c r="T1" s="62"/>
      <c r="U1" s="63"/>
    </row>
    <row r="2" spans="2:16" ht="18.75">
      <c r="B2" s="28"/>
      <c r="C2" s="29"/>
      <c r="D2" s="29"/>
      <c r="E2" s="30"/>
      <c r="F2" s="30"/>
      <c r="G2" s="31"/>
      <c r="H2" s="29"/>
      <c r="I2" s="29"/>
      <c r="J2" s="29"/>
      <c r="K2" s="29"/>
      <c r="L2" s="29"/>
      <c r="M2" s="29"/>
      <c r="N2" s="29"/>
      <c r="P2" s="2"/>
    </row>
    <row r="3" spans="2:20" ht="1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32"/>
      <c r="P3" s="13" t="s">
        <v>22</v>
      </c>
      <c r="Q3" s="19" t="s">
        <v>17</v>
      </c>
      <c r="R3" s="16" t="s">
        <v>17</v>
      </c>
      <c r="S3" s="9" t="s">
        <v>18</v>
      </c>
      <c r="T3" s="18" t="s">
        <v>20</v>
      </c>
    </row>
    <row r="4" spans="2:20" ht="21">
      <c r="B4" s="28"/>
      <c r="C4" s="29"/>
      <c r="D4" s="29"/>
      <c r="E4" s="29"/>
      <c r="F4" s="29"/>
      <c r="G4" s="33"/>
      <c r="H4" s="34"/>
      <c r="I4" s="29"/>
      <c r="J4" s="29"/>
      <c r="K4" s="29"/>
      <c r="L4" s="29"/>
      <c r="M4" s="29"/>
      <c r="N4" s="32"/>
      <c r="P4" s="13" t="s">
        <v>16</v>
      </c>
      <c r="Q4" s="19" t="s">
        <v>16</v>
      </c>
      <c r="R4" s="16" t="s">
        <v>18</v>
      </c>
      <c r="S4" s="9" t="s">
        <v>19</v>
      </c>
      <c r="T4" s="18" t="s">
        <v>21</v>
      </c>
    </row>
    <row r="5" spans="2:14" ht="15">
      <c r="B5" s="28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32"/>
    </row>
    <row r="6" spans="2:17" ht="18.75">
      <c r="B6" s="28"/>
      <c r="C6" s="29"/>
      <c r="D6" s="29"/>
      <c r="E6" s="29"/>
      <c r="F6" s="35"/>
      <c r="G6" s="29"/>
      <c r="H6" s="35"/>
      <c r="I6" s="29"/>
      <c r="J6" s="35"/>
      <c r="K6" s="29"/>
      <c r="L6" s="29"/>
      <c r="M6" s="29"/>
      <c r="N6" s="32"/>
      <c r="P6" s="12"/>
      <c r="Q6" s="14"/>
    </row>
    <row r="7" spans="2:14" ht="15.75" thickBot="1">
      <c r="B7" s="36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8"/>
    </row>
    <row r="8" spans="5:20" ht="24.75">
      <c r="E8" s="5" t="s">
        <v>23</v>
      </c>
      <c r="P8" s="12"/>
      <c r="Q8" s="14"/>
      <c r="T8" s="11"/>
    </row>
    <row r="9" spans="18:19" ht="15">
      <c r="R9" s="16" t="s">
        <v>4</v>
      </c>
      <c r="S9" s="9">
        <f>IF(B12=R9,1,0)</f>
        <v>0</v>
      </c>
    </row>
    <row r="10" spans="5:19" ht="24">
      <c r="E10" s="6"/>
      <c r="F10" s="7" t="s">
        <v>1</v>
      </c>
      <c r="R10" s="16" t="s">
        <v>3</v>
      </c>
      <c r="S10" s="9">
        <f>IF(B12=R10,1,0)</f>
        <v>0</v>
      </c>
    </row>
    <row r="11" spans="16:19" ht="15.75" thickBot="1">
      <c r="P11" s="13">
        <f>S10+S9</f>
        <v>0</v>
      </c>
      <c r="Q11" s="19">
        <f>P11</f>
        <v>0</v>
      </c>
      <c r="R11" s="16" t="b">
        <f>IF(EXACT(B12,R10),"WAHR",OR(IF(EXACT(B12,R9),TRUE,FALSE)))</f>
        <v>0</v>
      </c>
      <c r="S11" s="20"/>
    </row>
    <row r="12" spans="2:18" ht="27" thickBot="1">
      <c r="B12" s="56"/>
      <c r="C12" s="57"/>
      <c r="D12" s="57"/>
      <c r="E12" s="58"/>
      <c r="R12" s="16">
        <f>IF(B12="",0,1)</f>
        <v>0</v>
      </c>
    </row>
    <row r="13" spans="5:20" ht="24.75">
      <c r="E13" s="8"/>
      <c r="M13" s="11"/>
      <c r="T13" s="11" t="str">
        <f>IF(P11=1,"richtig","falsch")</f>
        <v>falsch</v>
      </c>
    </row>
    <row r="14" spans="5:14" ht="24.75">
      <c r="E14" s="8"/>
      <c r="L14" s="52" t="str">
        <f>IF(R12=1,"erledigt","Achtung -Antwort!")</f>
        <v>Achtung -Antwort!</v>
      </c>
      <c r="M14" s="52"/>
      <c r="N14" s="53"/>
    </row>
    <row r="15" spans="2:18" ht="15.75"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R15" s="15"/>
    </row>
    <row r="16" spans="2:14" ht="15"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2:14" ht="15"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2:14" ht="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  <row r="19" spans="2:14" ht="15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5:20" ht="24.75">
      <c r="E20" s="5" t="s">
        <v>5</v>
      </c>
      <c r="T20" s="11"/>
    </row>
    <row r="22" spans="5:6" ht="24">
      <c r="E22" s="6"/>
      <c r="F22" s="7" t="s">
        <v>1</v>
      </c>
    </row>
    <row r="23" ht="15.75" thickBot="1"/>
    <row r="24" spans="2:21" ht="28.5" thickBot="1">
      <c r="B24" s="56"/>
      <c r="C24" s="57"/>
      <c r="D24" s="57"/>
      <c r="E24" s="57"/>
      <c r="F24" s="54" t="s">
        <v>6</v>
      </c>
      <c r="G24" s="55"/>
      <c r="P24" s="13">
        <f>IF(EXACT(B24,U24),1,0)</f>
        <v>0</v>
      </c>
      <c r="S24" s="9">
        <f>IF(B24="",0,1)</f>
        <v>0</v>
      </c>
      <c r="U24" s="3" t="s">
        <v>8</v>
      </c>
    </row>
    <row r="25" spans="2:21" ht="28.5" thickBot="1">
      <c r="B25" s="56"/>
      <c r="C25" s="57"/>
      <c r="D25" s="57"/>
      <c r="E25" s="57"/>
      <c r="F25" s="54" t="s">
        <v>7</v>
      </c>
      <c r="G25" s="55"/>
      <c r="M25" s="11"/>
      <c r="P25" s="13">
        <f>IF(EXACT(B25,U25),1,0)</f>
        <v>0</v>
      </c>
      <c r="S25" s="9">
        <f>IF(B25="",0,1)</f>
        <v>0</v>
      </c>
      <c r="T25" s="11" t="str">
        <f>IF(Q26=3,"richtig","falsch")</f>
        <v>falsch</v>
      </c>
      <c r="U25" s="3" t="s">
        <v>9</v>
      </c>
    </row>
    <row r="26" spans="2:21" ht="28.5" thickBot="1">
      <c r="B26" s="56"/>
      <c r="C26" s="57"/>
      <c r="D26" s="57"/>
      <c r="E26" s="57"/>
      <c r="F26" s="54" t="s">
        <v>12</v>
      </c>
      <c r="G26" s="55"/>
      <c r="L26" s="52" t="str">
        <f>IF(R27=3,"erledigt","Achtung -Antwort!")</f>
        <v>Achtung -Antwort!</v>
      </c>
      <c r="M26" s="52"/>
      <c r="N26" s="53"/>
      <c r="P26" s="13">
        <f>IF(EXACT(B26,U26),1,0)</f>
        <v>0</v>
      </c>
      <c r="Q26" s="19">
        <f>P26+P25+P24</f>
        <v>0</v>
      </c>
      <c r="S26" s="9">
        <f>IF(B26="",0,1)</f>
        <v>0</v>
      </c>
      <c r="U26" s="3" t="s">
        <v>10</v>
      </c>
    </row>
    <row r="27" spans="2:18" ht="15.7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R27" s="15">
        <f>SUM(S24:S26)</f>
        <v>0</v>
      </c>
    </row>
    <row r="28" spans="2:14" ht="1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29" spans="2:14" ht="15"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</row>
    <row r="30" spans="2:14" ht="15"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2:14" ht="15"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</row>
    <row r="32" spans="5:20" ht="24.75">
      <c r="E32" s="5" t="s">
        <v>11</v>
      </c>
      <c r="T32" s="11"/>
    </row>
    <row r="34" spans="5:6" ht="24">
      <c r="E34" s="6" t="s">
        <v>0</v>
      </c>
      <c r="F34" s="7" t="s">
        <v>14</v>
      </c>
    </row>
    <row r="35" ht="15.75" thickBot="1"/>
    <row r="36" spans="3:21" ht="24.75" thickBot="1">
      <c r="C36" s="10"/>
      <c r="D36" s="40" t="s">
        <v>24</v>
      </c>
      <c r="E36" s="59"/>
      <c r="G36" s="7" t="s">
        <v>13</v>
      </c>
      <c r="P36" s="13">
        <f>IF(EXACT(C36,U36),1,0)</f>
        <v>0</v>
      </c>
      <c r="S36" s="9">
        <f aca="true" t="shared" si="0" ref="S36:S46">IF(C36="",0,1)</f>
        <v>0</v>
      </c>
      <c r="U36" s="3" t="s">
        <v>8</v>
      </c>
    </row>
    <row r="37" spans="3:21" ht="24" thickBot="1">
      <c r="C37" s="10"/>
      <c r="D37" s="40" t="s">
        <v>25</v>
      </c>
      <c r="E37" s="59"/>
      <c r="P37" s="13">
        <f aca="true" t="shared" si="1" ref="P37:P46">IF(EXACT(C37,U37),1,0)</f>
        <v>0</v>
      </c>
      <c r="S37" s="9">
        <f t="shared" si="0"/>
        <v>0</v>
      </c>
      <c r="U37" s="3" t="s">
        <v>8</v>
      </c>
    </row>
    <row r="38" spans="3:21" ht="24" thickBot="1">
      <c r="C38" s="10"/>
      <c r="D38" s="40" t="s">
        <v>26</v>
      </c>
      <c r="E38" s="59"/>
      <c r="P38" s="13">
        <f t="shared" si="1"/>
        <v>0</v>
      </c>
      <c r="S38" s="9">
        <f t="shared" si="0"/>
        <v>0</v>
      </c>
      <c r="U38" s="3" t="s">
        <v>10</v>
      </c>
    </row>
    <row r="39" spans="3:21" ht="24" thickBot="1">
      <c r="C39" s="10"/>
      <c r="D39" s="40" t="s">
        <v>2</v>
      </c>
      <c r="E39" s="41"/>
      <c r="P39" s="13">
        <f t="shared" si="1"/>
        <v>0</v>
      </c>
      <c r="S39" s="9">
        <f t="shared" si="0"/>
        <v>0</v>
      </c>
      <c r="U39" s="3" t="s">
        <v>10</v>
      </c>
    </row>
    <row r="40" spans="3:21" ht="24" thickBot="1">
      <c r="C40" s="10"/>
      <c r="D40" s="40" t="s">
        <v>32</v>
      </c>
      <c r="E40" s="41"/>
      <c r="P40" s="13">
        <f t="shared" si="1"/>
        <v>0</v>
      </c>
      <c r="S40" s="9">
        <f t="shared" si="0"/>
        <v>0</v>
      </c>
      <c r="U40" s="3" t="s">
        <v>8</v>
      </c>
    </row>
    <row r="41" spans="3:21" ht="24" thickBot="1">
      <c r="C41" s="10"/>
      <c r="D41" s="40" t="s">
        <v>33</v>
      </c>
      <c r="E41" s="41"/>
      <c r="P41" s="13">
        <f t="shared" si="1"/>
        <v>0</v>
      </c>
      <c r="S41" s="9">
        <f t="shared" si="0"/>
        <v>0</v>
      </c>
      <c r="U41" s="3" t="s">
        <v>9</v>
      </c>
    </row>
    <row r="42" spans="3:21" ht="24" thickBot="1">
      <c r="C42" s="10"/>
      <c r="D42" s="40" t="s">
        <v>27</v>
      </c>
      <c r="E42" s="41"/>
      <c r="P42" s="13">
        <f t="shared" si="1"/>
        <v>0</v>
      </c>
      <c r="S42" s="9">
        <f t="shared" si="0"/>
        <v>0</v>
      </c>
      <c r="U42" s="3" t="s">
        <v>8</v>
      </c>
    </row>
    <row r="43" spans="3:21" ht="24" thickBot="1">
      <c r="C43" s="10"/>
      <c r="D43" s="40" t="s">
        <v>28</v>
      </c>
      <c r="E43" s="59"/>
      <c r="P43" s="13">
        <f t="shared" si="1"/>
        <v>0</v>
      </c>
      <c r="S43" s="9">
        <f t="shared" si="0"/>
        <v>0</v>
      </c>
      <c r="U43" s="3" t="s">
        <v>9</v>
      </c>
    </row>
    <row r="44" spans="3:21" ht="24" thickBot="1">
      <c r="C44" s="10"/>
      <c r="D44" s="40" t="s">
        <v>29</v>
      </c>
      <c r="E44" s="59"/>
      <c r="P44" s="13">
        <f t="shared" si="1"/>
        <v>0</v>
      </c>
      <c r="S44" s="9">
        <f t="shared" si="0"/>
        <v>0</v>
      </c>
      <c r="U44" s="3" t="s">
        <v>9</v>
      </c>
    </row>
    <row r="45" spans="3:21" ht="24" thickBot="1">
      <c r="C45" s="10"/>
      <c r="D45" s="40" t="s">
        <v>30</v>
      </c>
      <c r="E45" s="59"/>
      <c r="M45" s="11"/>
      <c r="P45" s="13">
        <f t="shared" si="1"/>
        <v>0</v>
      </c>
      <c r="S45" s="9">
        <f t="shared" si="0"/>
        <v>0</v>
      </c>
      <c r="T45" s="11" t="str">
        <f>IF(Q46=11,"richtig","falsch")</f>
        <v>falsch</v>
      </c>
      <c r="U45" s="3" t="s">
        <v>10</v>
      </c>
    </row>
    <row r="46" spans="3:21" ht="24" thickBot="1">
      <c r="C46" s="10"/>
      <c r="D46" s="40" t="s">
        <v>31</v>
      </c>
      <c r="E46" s="59"/>
      <c r="L46" s="52" t="str">
        <f>IF(R47=7,"erledigt","Achtung -Antwort!")</f>
        <v>Achtung -Antwort!</v>
      </c>
      <c r="M46" s="52"/>
      <c r="N46" s="53"/>
      <c r="P46" s="13">
        <f t="shared" si="1"/>
        <v>0</v>
      </c>
      <c r="Q46" s="19">
        <f>SUM(P36:P46)</f>
        <v>0</v>
      </c>
      <c r="S46" s="9">
        <f t="shared" si="0"/>
        <v>0</v>
      </c>
      <c r="U46" s="3" t="s">
        <v>8</v>
      </c>
    </row>
    <row r="47" spans="2:18" ht="33.75">
      <c r="B47" s="39"/>
      <c r="C47" s="39"/>
      <c r="D47" s="39"/>
      <c r="E47" s="39"/>
      <c r="F47" s="39"/>
      <c r="G47" s="51" t="s">
        <v>36</v>
      </c>
      <c r="H47" s="51"/>
      <c r="I47" s="39"/>
      <c r="J47" s="39"/>
      <c r="K47" s="39"/>
      <c r="L47" s="39"/>
      <c r="M47" s="39"/>
      <c r="N47" s="39"/>
      <c r="R47" s="15">
        <f>SUM(S36:S46)</f>
        <v>0</v>
      </c>
    </row>
    <row r="48" spans="2:14" ht="15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</row>
    <row r="49" spans="2:14" ht="15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</row>
    <row r="50" spans="2:14" ht="15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2:14" ht="15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</row>
    <row r="52" spans="2:14" ht="15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</row>
    <row r="53" ht="15.75" thickBot="1"/>
    <row r="54" spans="2:14" ht="15" customHeight="1">
      <c r="B54" s="42" t="s">
        <v>34</v>
      </c>
      <c r="C54" s="43"/>
      <c r="D54" s="43"/>
      <c r="E54" s="44"/>
      <c r="F54" s="76">
        <f>SUM(Q8:Q48)</f>
        <v>0</v>
      </c>
      <c r="G54" s="77"/>
      <c r="H54" s="42" t="s">
        <v>35</v>
      </c>
      <c r="I54" s="43"/>
      <c r="J54" s="43"/>
      <c r="K54" s="44"/>
      <c r="L54" s="66">
        <f>IF(F54=15,"super-toll!","")</f>
      </c>
      <c r="M54" s="67"/>
      <c r="N54" s="69"/>
    </row>
    <row r="55" spans="2:14" ht="15" customHeight="1">
      <c r="B55" s="45"/>
      <c r="C55" s="46"/>
      <c r="D55" s="46"/>
      <c r="E55" s="47"/>
      <c r="F55" s="78"/>
      <c r="G55" s="79"/>
      <c r="H55" s="45"/>
      <c r="I55" s="46"/>
      <c r="J55" s="46"/>
      <c r="K55" s="47"/>
      <c r="L55" s="64"/>
      <c r="M55" s="68"/>
      <c r="N55" s="65"/>
    </row>
    <row r="56" spans="2:14" ht="15.75" customHeight="1" thickBot="1">
      <c r="B56" s="48"/>
      <c r="C56" s="49"/>
      <c r="D56" s="49"/>
      <c r="E56" s="50"/>
      <c r="F56" s="80"/>
      <c r="G56" s="81"/>
      <c r="H56" s="48"/>
      <c r="I56" s="49"/>
      <c r="J56" s="49"/>
      <c r="K56" s="50"/>
      <c r="L56" s="70"/>
      <c r="M56" s="71"/>
      <c r="N56" s="72"/>
    </row>
    <row r="57" spans="2:9" ht="15">
      <c r="B57" s="66">
        <f>IF(F54=14,"auch noch gut!","")</f>
      </c>
      <c r="C57" s="67"/>
      <c r="D57" s="67"/>
      <c r="E57" s="73"/>
      <c r="F57" s="66" t="str">
        <f>IF(F54&lt;14,"Lieber nochmal üben!","")</f>
        <v>Lieber nochmal üben!</v>
      </c>
      <c r="G57" s="67"/>
      <c r="H57" s="67"/>
      <c r="I57" s="73"/>
    </row>
    <row r="58" spans="2:9" ht="15">
      <c r="B58" s="64"/>
      <c r="C58" s="68"/>
      <c r="D58" s="68"/>
      <c r="E58" s="74"/>
      <c r="F58" s="64"/>
      <c r="G58" s="68"/>
      <c r="H58" s="68"/>
      <c r="I58" s="74"/>
    </row>
    <row r="59" spans="2:9" ht="15.75" thickBot="1">
      <c r="B59" s="70"/>
      <c r="C59" s="71"/>
      <c r="D59" s="71"/>
      <c r="E59" s="75"/>
      <c r="F59" s="70"/>
      <c r="G59" s="71"/>
      <c r="H59" s="71"/>
      <c r="I59" s="75"/>
    </row>
  </sheetData>
  <sheetProtection sheet="1" objects="1" scenarios="1"/>
  <mergeCells count="29">
    <mergeCell ref="P1:U1"/>
    <mergeCell ref="L54:N56"/>
    <mergeCell ref="B57:E59"/>
    <mergeCell ref="F57:I59"/>
    <mergeCell ref="B12:E12"/>
    <mergeCell ref="B24:E24"/>
    <mergeCell ref="B26:E26"/>
    <mergeCell ref="D44:E44"/>
    <mergeCell ref="D45:E45"/>
    <mergeCell ref="D46:E46"/>
    <mergeCell ref="D36:E36"/>
    <mergeCell ref="D37:E37"/>
    <mergeCell ref="D38:E38"/>
    <mergeCell ref="D43:E43"/>
    <mergeCell ref="L26:N26"/>
    <mergeCell ref="L46:N46"/>
    <mergeCell ref="F25:G25"/>
    <mergeCell ref="F26:G26"/>
    <mergeCell ref="L14:N14"/>
    <mergeCell ref="B25:E25"/>
    <mergeCell ref="F24:G24"/>
    <mergeCell ref="D39:E39"/>
    <mergeCell ref="D42:E42"/>
    <mergeCell ref="D40:E40"/>
    <mergeCell ref="D41:E41"/>
    <mergeCell ref="B54:E56"/>
    <mergeCell ref="F54:G56"/>
    <mergeCell ref="H54:K56"/>
    <mergeCell ref="G47:H47"/>
  </mergeCells>
  <printOptions/>
  <pageMargins left="0.7" right="0.7" top="0.787401575" bottom="0.7874015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U5:V30"/>
  <sheetViews>
    <sheetView zoomScale="55" zoomScaleNormal="55" zoomScalePageLayoutView="0" workbookViewId="0" topLeftCell="A1">
      <selection activeCell="R29" sqref="R29"/>
    </sheetView>
  </sheetViews>
  <sheetFormatPr defaultColWidth="11.421875" defaultRowHeight="15"/>
  <sheetData>
    <row r="5" spans="21:22" ht="21">
      <c r="U5" s="9"/>
      <c r="V5" s="11"/>
    </row>
    <row r="6" spans="21:22" ht="15">
      <c r="U6" s="9"/>
      <c r="V6" s="17"/>
    </row>
    <row r="7" spans="21:22" ht="15">
      <c r="U7" s="9"/>
      <c r="V7" s="17"/>
    </row>
    <row r="8" spans="21:22" ht="15">
      <c r="U8" s="9"/>
      <c r="V8" s="17"/>
    </row>
    <row r="9" spans="21:22" ht="15">
      <c r="U9" s="9"/>
      <c r="V9" s="17"/>
    </row>
    <row r="10" spans="21:22" ht="15">
      <c r="U10" s="9"/>
      <c r="V10" s="17"/>
    </row>
    <row r="11" spans="21:22" ht="15">
      <c r="U11" s="9"/>
      <c r="V11" s="17"/>
    </row>
    <row r="12" spans="21:22" ht="21">
      <c r="U12" s="9"/>
      <c r="V12" s="11"/>
    </row>
    <row r="13" spans="21:22" ht="15">
      <c r="U13" s="9"/>
      <c r="V13" s="17"/>
    </row>
    <row r="14" spans="21:22" ht="15">
      <c r="U14" s="9"/>
      <c r="V14" s="17"/>
    </row>
    <row r="15" spans="21:22" ht="15">
      <c r="U15" s="9"/>
      <c r="V15" s="17"/>
    </row>
    <row r="16" spans="21:22" ht="15">
      <c r="U16" s="9"/>
      <c r="V16" s="17"/>
    </row>
    <row r="17" spans="21:22" ht="15">
      <c r="U17" s="9"/>
      <c r="V17" s="17"/>
    </row>
    <row r="18" spans="21:22" ht="15">
      <c r="U18" s="9"/>
      <c r="V18" s="17"/>
    </row>
    <row r="19" spans="21:22" ht="21">
      <c r="U19" s="9"/>
      <c r="V19" s="11"/>
    </row>
    <row r="20" spans="21:22" ht="15">
      <c r="U20" s="9"/>
      <c r="V20" s="17"/>
    </row>
    <row r="21" spans="21:22" ht="15">
      <c r="U21" s="9"/>
      <c r="V21" s="17"/>
    </row>
    <row r="22" spans="21:22" ht="15">
      <c r="U22" s="9"/>
      <c r="V22" s="17"/>
    </row>
    <row r="23" spans="21:22" ht="15">
      <c r="U23" s="9"/>
      <c r="V23" s="17"/>
    </row>
    <row r="24" spans="21:22" ht="21">
      <c r="U24" s="9"/>
      <c r="V24" s="11"/>
    </row>
    <row r="25" spans="21:22" ht="15">
      <c r="U25" s="9"/>
      <c r="V25" s="17"/>
    </row>
    <row r="26" spans="21:22" ht="15">
      <c r="U26" s="9"/>
      <c r="V26" s="17"/>
    </row>
    <row r="27" spans="21:22" ht="15">
      <c r="U27" s="9"/>
      <c r="V27" s="17"/>
    </row>
    <row r="28" spans="21:22" ht="15">
      <c r="U28" s="9"/>
      <c r="V28" s="17"/>
    </row>
    <row r="29" spans="21:22" ht="15">
      <c r="U29" s="9"/>
      <c r="V29" s="17"/>
    </row>
    <row r="30" spans="21:22" ht="15">
      <c r="U30" s="9"/>
      <c r="V30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gogl</dc:creator>
  <cp:keywords/>
  <dc:description/>
  <cp:lastModifiedBy>gogl</cp:lastModifiedBy>
  <dcterms:created xsi:type="dcterms:W3CDTF">2011-01-05T20:32:25Z</dcterms:created>
  <dcterms:modified xsi:type="dcterms:W3CDTF">2011-01-23T22:04:20Z</dcterms:modified>
  <cp:category/>
  <cp:version/>
  <cp:contentType/>
  <cp:contentStatus/>
</cp:coreProperties>
</file>